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720" windowHeight="1230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D83" i="1"/>
  <c r="E83"/>
  <c r="C83"/>
  <c r="D81"/>
  <c r="E81"/>
  <c r="C81"/>
  <c r="D79"/>
  <c r="E79"/>
  <c r="C79"/>
  <c r="D78"/>
  <c r="E78"/>
  <c r="C78"/>
  <c r="D77"/>
  <c r="E77"/>
  <c r="C77"/>
  <c r="D76"/>
  <c r="E76"/>
  <c r="C76"/>
  <c r="D75"/>
  <c r="E75"/>
  <c r="C75"/>
  <c r="D74"/>
  <c r="E74"/>
  <c r="C74"/>
  <c r="D73"/>
  <c r="E73"/>
  <c r="C73"/>
  <c r="D72"/>
  <c r="E72"/>
  <c r="C72"/>
  <c r="D71"/>
  <c r="E71"/>
  <c r="C71"/>
  <c r="D70"/>
  <c r="E70"/>
  <c r="C70"/>
  <c r="D65"/>
  <c r="E65"/>
  <c r="C65"/>
  <c r="D63"/>
  <c r="E63"/>
  <c r="C63"/>
  <c r="D60"/>
  <c r="E60"/>
  <c r="C60"/>
  <c r="C59"/>
  <c r="D59"/>
  <c r="E59"/>
  <c r="D56"/>
  <c r="E56"/>
  <c r="C56"/>
  <c r="D54"/>
  <c r="E54"/>
  <c r="C54"/>
  <c r="D53"/>
  <c r="E53"/>
  <c r="C53"/>
  <c r="D52"/>
  <c r="E52"/>
  <c r="C52"/>
  <c r="D49"/>
  <c r="E49"/>
  <c r="C49"/>
  <c r="D46"/>
  <c r="E46"/>
  <c r="C46"/>
  <c r="D41"/>
  <c r="E41"/>
  <c r="C41"/>
  <c r="D40"/>
  <c r="E40"/>
  <c r="C40"/>
  <c r="D38"/>
  <c r="D39" s="1"/>
  <c r="E38"/>
  <c r="E39" s="1"/>
  <c r="C38"/>
  <c r="C39" s="1"/>
  <c r="D36"/>
  <c r="D33"/>
  <c r="E33"/>
  <c r="D32"/>
  <c r="E32"/>
  <c r="C32"/>
  <c r="D31"/>
  <c r="E31"/>
  <c r="E34" s="1"/>
  <c r="C31"/>
  <c r="D30"/>
  <c r="D34" s="1"/>
  <c r="E30"/>
  <c r="C30"/>
  <c r="C34" s="1"/>
  <c r="D29"/>
  <c r="D27"/>
  <c r="D37" s="1"/>
  <c r="D26"/>
  <c r="E26"/>
  <c r="E29" s="1"/>
  <c r="C26"/>
  <c r="C29" s="1"/>
  <c r="D25"/>
  <c r="C25"/>
  <c r="C27" s="1"/>
  <c r="D24"/>
  <c r="E24"/>
  <c r="C24"/>
  <c r="E22"/>
  <c r="E21"/>
  <c r="E20"/>
  <c r="E36" s="1"/>
  <c r="E19"/>
  <c r="E18"/>
  <c r="E17"/>
  <c r="E16"/>
  <c r="E25" s="1"/>
  <c r="E27" s="1"/>
  <c r="E15"/>
  <c r="E14"/>
  <c r="D14"/>
  <c r="D15"/>
  <c r="D16"/>
  <c r="D17"/>
  <c r="D18"/>
  <c r="D19"/>
  <c r="D20"/>
  <c r="D21"/>
  <c r="D22"/>
  <c r="E13"/>
  <c r="C22"/>
  <c r="C21"/>
  <c r="C20"/>
  <c r="C36" s="1"/>
  <c r="C37" s="1"/>
  <c r="C19"/>
  <c r="C33" s="1"/>
  <c r="C18"/>
  <c r="C17"/>
  <c r="C16"/>
  <c r="C15"/>
  <c r="C14"/>
  <c r="D13"/>
  <c r="C13"/>
  <c r="E37" l="1"/>
</calcChain>
</file>

<file path=xl/sharedStrings.xml><?xml version="1.0" encoding="utf-8"?>
<sst xmlns="http://schemas.openxmlformats.org/spreadsheetml/2006/main" count="87" uniqueCount="87">
  <si>
    <t>Hanus</t>
  </si>
  <si>
    <t>obwód szyi</t>
  </si>
  <si>
    <t>obwód gorsu</t>
  </si>
  <si>
    <t>obwód talii</t>
  </si>
  <si>
    <t>obwód bioder</t>
  </si>
  <si>
    <t>długość przodu mierzona od siódmego kregu szyi do talii</t>
  </si>
  <si>
    <t>wysokość gorsu mierzona od siódmego kręgu szyi do najwyższego punktu gorsu</t>
  </si>
  <si>
    <t>długość tyłu mierzona od siódmego kregu szyi do talii</t>
  </si>
  <si>
    <t>szerokość pleców</t>
  </si>
  <si>
    <t>szerokość przodu</t>
  </si>
  <si>
    <t>szerokość rozstawiena gorsu</t>
  </si>
  <si>
    <t>Natalia</t>
  </si>
  <si>
    <t>Miara zdjęta z człowieka</t>
  </si>
  <si>
    <t>1. Szerokość szyjki tyłu</t>
  </si>
  <si>
    <t>2. Szerokośc szyjki przodu</t>
  </si>
  <si>
    <t>3. Głębokość szyjki przodu</t>
  </si>
  <si>
    <t>4. Głębokość pachy</t>
  </si>
  <si>
    <t>5. Szerokość pachy tyłu</t>
  </si>
  <si>
    <t>6. Szerokość pachy przodu</t>
  </si>
  <si>
    <t>7. Szerokość przodu</t>
  </si>
  <si>
    <t>8. Długość przodu</t>
  </si>
  <si>
    <t>9. Wysokość gorsu</t>
  </si>
  <si>
    <t>10. Głebokość zaszewki gorsu</t>
  </si>
  <si>
    <t>Ty</t>
  </si>
  <si>
    <t>Obliczanie odcinków konstrukcyjnych</t>
  </si>
  <si>
    <t>Siatka podstawowa</t>
  </si>
  <si>
    <t>od 1 do 2</t>
  </si>
  <si>
    <t>od 1 do 3</t>
  </si>
  <si>
    <t>od 2 do 4</t>
  </si>
  <si>
    <t>od 2 do 3</t>
  </si>
  <si>
    <t>od 2 do 5</t>
  </si>
  <si>
    <t>od 5 do 4</t>
  </si>
  <si>
    <t>od 3 do 6</t>
  </si>
  <si>
    <t>od 6 do 7</t>
  </si>
  <si>
    <t>od 7 do 8</t>
  </si>
  <si>
    <t>od 8 do 9</t>
  </si>
  <si>
    <t>od 10 do 10a</t>
  </si>
  <si>
    <t>od 10a do 11</t>
  </si>
  <si>
    <t>od 3 do 9</t>
  </si>
  <si>
    <t>od 1 do12</t>
  </si>
  <si>
    <t>od 12 do 13</t>
  </si>
  <si>
    <t>od 11 do 14</t>
  </si>
  <si>
    <t>od 11 do 15</t>
  </si>
  <si>
    <t>Forma bluzki podstawowej</t>
  </si>
  <si>
    <t>od 16 do 17</t>
  </si>
  <si>
    <t>od 17 do 18</t>
  </si>
  <si>
    <t>od 13 do 19</t>
  </si>
  <si>
    <t>od 19 do 20</t>
  </si>
  <si>
    <t>od 20 do 21</t>
  </si>
  <si>
    <t>od 19 do 22</t>
  </si>
  <si>
    <t>od 16 do 23</t>
  </si>
  <si>
    <t>od 7 do 24</t>
  </si>
  <si>
    <t>od 14 do 27</t>
  </si>
  <si>
    <t>od 18 do 25</t>
  </si>
  <si>
    <t>od 9 do 26</t>
  </si>
  <si>
    <t>od 27 do 28</t>
  </si>
  <si>
    <t>od 29 do 30</t>
  </si>
  <si>
    <t>od 31 do 32</t>
  </si>
  <si>
    <t>od 14 do 31 (spisać dlugośc odcinka z rysunku)</t>
  </si>
  <si>
    <t>od 22 do 18 (spisać długość odcinka z rysunku)</t>
  </si>
  <si>
    <t>od 32 do 33</t>
  </si>
  <si>
    <t>od 11 do 34</t>
  </si>
  <si>
    <t xml:space="preserve">od 34 do 35 </t>
  </si>
  <si>
    <t>od 28 do 37</t>
  </si>
  <si>
    <t>od 37 do 38</t>
  </si>
  <si>
    <t>od 35 do 36 (spisać długość odcinka z rysunku)</t>
  </si>
  <si>
    <t>od 33 do 39</t>
  </si>
  <si>
    <t>od 40 do 41</t>
  </si>
  <si>
    <t>od 42 do 43</t>
  </si>
  <si>
    <t>od 45 do 46</t>
  </si>
  <si>
    <t>od 2 do 44</t>
  </si>
  <si>
    <t>(od 45 do 46) = (od 51 do 50) = (gł. zasz. tylnej środkowej = gł. zasz. tylnej bocznej)</t>
  </si>
  <si>
    <t>Właściwy obwód połowy talii tyłu</t>
  </si>
  <si>
    <t>Właściwy obwód połowy talii przodu</t>
  </si>
  <si>
    <t>od 10 do 44</t>
  </si>
  <si>
    <t>od 50 do 57 (gł. zasz. bocznej przodu)</t>
  </si>
  <si>
    <t>od 54 do 55 (gł. zasz. środkowej przodu)</t>
  </si>
  <si>
    <t>od 2 do 45</t>
  </si>
  <si>
    <t>od 45 do 47</t>
  </si>
  <si>
    <t>od 48 do 49</t>
  </si>
  <si>
    <t>od 44 do 50</t>
  </si>
  <si>
    <t>od 4 do 52</t>
  </si>
  <si>
    <t>od 28 do 56</t>
  </si>
  <si>
    <t>od 40 do 58</t>
  </si>
  <si>
    <t>od 59 do 60</t>
  </si>
  <si>
    <t>od 28 do 36 (spisać długość odcinka z rysunku)</t>
  </si>
  <si>
    <t>od 9 do 11 (dana kontrolna)</t>
  </si>
</sst>
</file>

<file path=xl/styles.xml><?xml version="1.0" encoding="utf-8"?>
<styleSheet xmlns="http://schemas.openxmlformats.org/spreadsheetml/2006/main">
  <fonts count="1"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4"/>
  <sheetViews>
    <sheetView tabSelected="1" topLeftCell="B34" zoomScaleNormal="100" workbookViewId="0">
      <selection activeCell="K54" sqref="K54"/>
    </sheetView>
  </sheetViews>
  <sheetFormatPr defaultRowHeight="14.25"/>
  <cols>
    <col min="1" max="1" width="9.75" customWidth="1"/>
    <col min="2" max="2" width="68.375" bestFit="1" customWidth="1"/>
  </cols>
  <sheetData>
    <row r="1" spans="1:5">
      <c r="C1" s="1" t="s">
        <v>0</v>
      </c>
      <c r="D1" s="1" t="s">
        <v>11</v>
      </c>
      <c r="E1" s="1" t="s">
        <v>23</v>
      </c>
    </row>
    <row r="2" spans="1:5">
      <c r="A2" s="3" t="s">
        <v>12</v>
      </c>
      <c r="B2" s="1" t="s">
        <v>1</v>
      </c>
      <c r="C2" s="1">
        <v>36</v>
      </c>
      <c r="D2" s="1">
        <v>35</v>
      </c>
      <c r="E2" s="1"/>
    </row>
    <row r="3" spans="1:5">
      <c r="A3" s="3"/>
      <c r="B3" s="1" t="s">
        <v>2</v>
      </c>
      <c r="C3" s="1">
        <v>96</v>
      </c>
      <c r="D3" s="1">
        <v>97.5</v>
      </c>
      <c r="E3" s="1"/>
    </row>
    <row r="4" spans="1:5">
      <c r="A4" s="3"/>
      <c r="B4" s="1" t="s">
        <v>3</v>
      </c>
      <c r="C4" s="1">
        <v>72</v>
      </c>
      <c r="D4" s="1">
        <v>80</v>
      </c>
      <c r="E4" s="1"/>
    </row>
    <row r="5" spans="1:5">
      <c r="A5" s="3"/>
      <c r="B5" s="1" t="s">
        <v>4</v>
      </c>
      <c r="C5" s="1">
        <v>100</v>
      </c>
      <c r="D5" s="1">
        <v>108</v>
      </c>
      <c r="E5" s="1"/>
    </row>
    <row r="6" spans="1:5">
      <c r="A6" s="3"/>
      <c r="B6" s="1" t="s">
        <v>5</v>
      </c>
      <c r="C6" s="1">
        <v>51</v>
      </c>
      <c r="D6" s="1">
        <v>53</v>
      </c>
      <c r="E6" s="1"/>
    </row>
    <row r="7" spans="1:5">
      <c r="A7" s="3"/>
      <c r="B7" s="1" t="s">
        <v>6</v>
      </c>
      <c r="C7" s="1">
        <v>32</v>
      </c>
      <c r="D7" s="1">
        <v>34</v>
      </c>
      <c r="E7" s="1"/>
    </row>
    <row r="8" spans="1:5">
      <c r="A8" s="3"/>
      <c r="B8" s="1" t="s">
        <v>7</v>
      </c>
      <c r="C8" s="1">
        <v>39</v>
      </c>
      <c r="D8" s="1">
        <v>35</v>
      </c>
      <c r="E8" s="1"/>
    </row>
    <row r="9" spans="1:5">
      <c r="A9" s="3"/>
      <c r="B9" s="1" t="s">
        <v>8</v>
      </c>
      <c r="C9" s="1">
        <v>39</v>
      </c>
      <c r="D9" s="1">
        <v>38.5</v>
      </c>
      <c r="E9" s="1"/>
    </row>
    <row r="10" spans="1:5">
      <c r="A10" s="3"/>
      <c r="B10" s="1" t="s">
        <v>9</v>
      </c>
      <c r="C10" s="1">
        <v>37</v>
      </c>
      <c r="D10" s="1">
        <v>36</v>
      </c>
      <c r="E10" s="1"/>
    </row>
    <row r="11" spans="1:5">
      <c r="A11" s="3"/>
      <c r="B11" s="1" t="s">
        <v>10</v>
      </c>
      <c r="C11" s="1">
        <v>19</v>
      </c>
      <c r="D11" s="1">
        <v>17.5</v>
      </c>
      <c r="E11" s="1"/>
    </row>
    <row r="13" spans="1:5">
      <c r="A13" s="4" t="s">
        <v>24</v>
      </c>
      <c r="B13" s="1" t="s">
        <v>13</v>
      </c>
      <c r="C13" s="1">
        <f>C2/6+1</f>
        <v>7</v>
      </c>
      <c r="D13" s="1">
        <f>D2/6+1</f>
        <v>6.833333333333333</v>
      </c>
      <c r="E13" s="1">
        <f>E2/6+1</f>
        <v>1</v>
      </c>
    </row>
    <row r="14" spans="1:5">
      <c r="A14" s="5"/>
      <c r="B14" s="1" t="s">
        <v>14</v>
      </c>
      <c r="C14" s="1">
        <f>C2/6+0.5</f>
        <v>6.5</v>
      </c>
      <c r="D14" s="1">
        <f>D2/6+0.5</f>
        <v>6.333333333333333</v>
      </c>
      <c r="E14" s="1">
        <f>E2/6+0.5</f>
        <v>0.5</v>
      </c>
    </row>
    <row r="15" spans="1:5">
      <c r="A15" s="5"/>
      <c r="B15" s="1" t="s">
        <v>15</v>
      </c>
      <c r="C15" s="1">
        <f>C2/6+1</f>
        <v>7</v>
      </c>
      <c r="D15" s="1">
        <f>D2/6+1</f>
        <v>6.833333333333333</v>
      </c>
      <c r="E15" s="1">
        <f>E2/6+1</f>
        <v>1</v>
      </c>
    </row>
    <row r="16" spans="1:5">
      <c r="A16" s="5"/>
      <c r="B16" s="1" t="s">
        <v>16</v>
      </c>
      <c r="C16" s="1">
        <f>C3/10+C8/5+3</f>
        <v>20.399999999999999</v>
      </c>
      <c r="D16" s="1">
        <f>D3/10+D8/5+3</f>
        <v>19.75</v>
      </c>
      <c r="E16" s="1">
        <f>E3/10+E8/5+3</f>
        <v>3</v>
      </c>
    </row>
    <row r="17" spans="1:5">
      <c r="A17" s="5"/>
      <c r="B17" s="1" t="s">
        <v>17</v>
      </c>
      <c r="C17" s="1">
        <f>C3/16-1</f>
        <v>5</v>
      </c>
      <c r="D17" s="1">
        <f>D3/16-1</f>
        <v>5.09375</v>
      </c>
      <c r="E17" s="1">
        <f>E3/16-1</f>
        <v>-1</v>
      </c>
    </row>
    <row r="18" spans="1:5">
      <c r="A18" s="5"/>
      <c r="B18" s="1" t="s">
        <v>18</v>
      </c>
      <c r="C18" s="1">
        <f>C3/16+1</f>
        <v>7</v>
      </c>
      <c r="D18" s="1">
        <f>D3/16+1</f>
        <v>7.09375</v>
      </c>
      <c r="E18" s="1">
        <f>E3/16+1</f>
        <v>1</v>
      </c>
    </row>
    <row r="19" spans="1:5">
      <c r="A19" s="5"/>
      <c r="B19" s="1" t="s">
        <v>19</v>
      </c>
      <c r="C19" s="1">
        <f>C3/4-2.5</f>
        <v>21.5</v>
      </c>
      <c r="D19" s="1">
        <f>D3/4-2.5</f>
        <v>21.875</v>
      </c>
      <c r="E19" s="1">
        <f>E3/4-2.5</f>
        <v>-2.5</v>
      </c>
    </row>
    <row r="20" spans="1:5">
      <c r="A20" s="5"/>
      <c r="B20" s="1" t="s">
        <v>20</v>
      </c>
      <c r="C20" s="1">
        <f>C6-(C2/6+2)</f>
        <v>43</v>
      </c>
      <c r="D20" s="1">
        <f>D6-(D2/6+2)</f>
        <v>45.166666666666664</v>
      </c>
      <c r="E20" s="1">
        <f>E6-(E2/6+2)</f>
        <v>-2</v>
      </c>
    </row>
    <row r="21" spans="1:5">
      <c r="A21" s="5"/>
      <c r="B21" s="1" t="s">
        <v>21</v>
      </c>
      <c r="C21" s="1">
        <f>C7-(C2/6+2)</f>
        <v>24</v>
      </c>
      <c r="D21" s="1">
        <f>D7-(D2/6+2)</f>
        <v>26.166666666666668</v>
      </c>
      <c r="E21" s="1">
        <f>E7-(E2/6+2)</f>
        <v>-2</v>
      </c>
    </row>
    <row r="22" spans="1:5">
      <c r="A22" s="6"/>
      <c r="B22" s="1" t="s">
        <v>22</v>
      </c>
      <c r="C22" s="1">
        <f>C3/12</f>
        <v>8</v>
      </c>
      <c r="D22" s="1">
        <f>D3/12</f>
        <v>8.125</v>
      </c>
      <c r="E22" s="1">
        <f>E3/12</f>
        <v>0</v>
      </c>
    </row>
    <row r="24" spans="1:5">
      <c r="A24" s="4" t="s">
        <v>25</v>
      </c>
      <c r="B24" s="2" t="s">
        <v>26</v>
      </c>
      <c r="C24" s="1">
        <f>C8</f>
        <v>39</v>
      </c>
      <c r="D24" s="1">
        <f t="shared" ref="D24:E24" si="0">D8</f>
        <v>35</v>
      </c>
      <c r="E24" s="1">
        <f t="shared" si="0"/>
        <v>0</v>
      </c>
    </row>
    <row r="25" spans="1:5">
      <c r="A25" s="5"/>
      <c r="B25" s="1" t="s">
        <v>27</v>
      </c>
      <c r="C25" s="1">
        <f>C16</f>
        <v>20.399999999999999</v>
      </c>
      <c r="D25" s="1">
        <f t="shared" ref="D25:E25" si="1">D16</f>
        <v>19.75</v>
      </c>
      <c r="E25" s="1">
        <f t="shared" si="1"/>
        <v>3</v>
      </c>
    </row>
    <row r="26" spans="1:5">
      <c r="A26" s="5"/>
      <c r="B26" s="1" t="s">
        <v>28</v>
      </c>
      <c r="C26" s="1">
        <f>C5/5</f>
        <v>20</v>
      </c>
      <c r="D26" s="1">
        <f t="shared" ref="D26:E26" si="2">D5/5</f>
        <v>21.6</v>
      </c>
      <c r="E26" s="1">
        <f t="shared" si="2"/>
        <v>0</v>
      </c>
    </row>
    <row r="27" spans="1:5">
      <c r="A27" s="5"/>
      <c r="B27" s="1" t="s">
        <v>29</v>
      </c>
      <c r="C27" s="1">
        <f>C24-C25</f>
        <v>18.600000000000001</v>
      </c>
      <c r="D27" s="1">
        <f t="shared" ref="D27:E27" si="3">D24-D25</f>
        <v>15.25</v>
      </c>
      <c r="E27" s="1">
        <f t="shared" si="3"/>
        <v>-3</v>
      </c>
    </row>
    <row r="28" spans="1:5">
      <c r="A28" s="5"/>
      <c r="B28" s="1" t="s">
        <v>30</v>
      </c>
      <c r="C28" s="1">
        <v>16</v>
      </c>
      <c r="D28" s="1">
        <v>16</v>
      </c>
      <c r="E28" s="1">
        <v>16</v>
      </c>
    </row>
    <row r="29" spans="1:5">
      <c r="A29" s="5"/>
      <c r="B29" s="1" t="s">
        <v>31</v>
      </c>
      <c r="C29" s="1">
        <f>C26-C28</f>
        <v>4</v>
      </c>
      <c r="D29" s="1">
        <f t="shared" ref="D29:E29" si="4">D26-D28</f>
        <v>5.6000000000000014</v>
      </c>
      <c r="E29" s="1">
        <f t="shared" si="4"/>
        <v>-16</v>
      </c>
    </row>
    <row r="30" spans="1:5">
      <c r="A30" s="5"/>
      <c r="B30" s="1" t="s">
        <v>32</v>
      </c>
      <c r="C30" s="1">
        <f>C9/2</f>
        <v>19.5</v>
      </c>
      <c r="D30" s="1">
        <f t="shared" ref="D30:E30" si="5">D9/2</f>
        <v>19.25</v>
      </c>
      <c r="E30" s="1">
        <f t="shared" si="5"/>
        <v>0</v>
      </c>
    </row>
    <row r="31" spans="1:5">
      <c r="A31" s="5"/>
      <c r="B31" s="1" t="s">
        <v>33</v>
      </c>
      <c r="C31" s="1">
        <f>C3/16-1</f>
        <v>5</v>
      </c>
      <c r="D31" s="1">
        <f t="shared" ref="D31:E31" si="6">D3/16-1</f>
        <v>5.09375</v>
      </c>
      <c r="E31" s="1">
        <f t="shared" si="6"/>
        <v>-1</v>
      </c>
    </row>
    <row r="32" spans="1:5">
      <c r="A32" s="5"/>
      <c r="B32" s="1" t="s">
        <v>34</v>
      </c>
      <c r="C32" s="1">
        <f>C3/16+1</f>
        <v>7</v>
      </c>
      <c r="D32" s="1">
        <f t="shared" ref="D32:E32" si="7">D3/16+1</f>
        <v>7.09375</v>
      </c>
      <c r="E32" s="1">
        <f t="shared" si="7"/>
        <v>1</v>
      </c>
    </row>
    <row r="33" spans="1:5">
      <c r="A33" s="5"/>
      <c r="B33" s="1" t="s">
        <v>35</v>
      </c>
      <c r="C33" s="1">
        <f>C19</f>
        <v>21.5</v>
      </c>
      <c r="D33" s="1">
        <f t="shared" ref="D33:E33" si="8">D19</f>
        <v>21.875</v>
      </c>
      <c r="E33" s="1">
        <f t="shared" si="8"/>
        <v>-2.5</v>
      </c>
    </row>
    <row r="34" spans="1:5">
      <c r="A34" s="5"/>
      <c r="B34" s="1" t="s">
        <v>38</v>
      </c>
      <c r="C34" s="1">
        <f>C30+C31+C32+C33</f>
        <v>53</v>
      </c>
      <c r="D34" s="1">
        <f t="shared" ref="D34:E34" si="9">D30+D31+D32+D33</f>
        <v>53.3125</v>
      </c>
      <c r="E34" s="1">
        <f t="shared" si="9"/>
        <v>-2.5</v>
      </c>
    </row>
    <row r="35" spans="1:5">
      <c r="A35" s="5"/>
      <c r="B35" s="1" t="s">
        <v>36</v>
      </c>
      <c r="C35" s="1">
        <v>1</v>
      </c>
      <c r="D35" s="1">
        <v>1</v>
      </c>
      <c r="E35" s="1">
        <v>1</v>
      </c>
    </row>
    <row r="36" spans="1:5">
      <c r="A36" s="5"/>
      <c r="B36" s="1" t="s">
        <v>37</v>
      </c>
      <c r="C36" s="1">
        <f>C20</f>
        <v>43</v>
      </c>
      <c r="D36" s="1">
        <f t="shared" ref="D36:E36" si="10">D20</f>
        <v>45.166666666666664</v>
      </c>
      <c r="E36" s="1">
        <f t="shared" si="10"/>
        <v>-2</v>
      </c>
    </row>
    <row r="37" spans="1:5">
      <c r="A37" s="5"/>
      <c r="B37" s="1" t="s">
        <v>86</v>
      </c>
      <c r="C37" s="1">
        <f>C36-C35-C27</f>
        <v>23.4</v>
      </c>
      <c r="D37" s="1">
        <f t="shared" ref="D37:E37" si="11">D36-D35-D27</f>
        <v>28.916666666666664</v>
      </c>
      <c r="E37" s="1">
        <f t="shared" si="11"/>
        <v>0</v>
      </c>
    </row>
    <row r="38" spans="1:5">
      <c r="A38" s="5"/>
      <c r="B38" s="1" t="s">
        <v>39</v>
      </c>
      <c r="C38" s="1">
        <f>C2/6+1</f>
        <v>7</v>
      </c>
      <c r="D38" s="1">
        <f t="shared" ref="D38:E38" si="12">D2/6+1</f>
        <v>6.833333333333333</v>
      </c>
      <c r="E38" s="1">
        <f t="shared" si="12"/>
        <v>1</v>
      </c>
    </row>
    <row r="39" spans="1:5">
      <c r="A39" s="5"/>
      <c r="B39" s="1" t="s">
        <v>40</v>
      </c>
      <c r="C39" s="1">
        <f>C38/2-0.5</f>
        <v>3</v>
      </c>
      <c r="D39" s="1">
        <f t="shared" ref="D39:E39" si="13">D38/2-0.5</f>
        <v>2.9166666666666665</v>
      </c>
      <c r="E39" s="1">
        <f t="shared" si="13"/>
        <v>0</v>
      </c>
    </row>
    <row r="40" spans="1:5">
      <c r="A40" s="5"/>
      <c r="B40" s="1" t="s">
        <v>41</v>
      </c>
      <c r="C40" s="1">
        <f>C2/6+0.5</f>
        <v>6.5</v>
      </c>
      <c r="D40" s="1">
        <f t="shared" ref="D40:E40" si="14">D2/6+0.5</f>
        <v>6.333333333333333</v>
      </c>
      <c r="E40" s="1">
        <f t="shared" si="14"/>
        <v>0.5</v>
      </c>
    </row>
    <row r="41" spans="1:5">
      <c r="A41" s="6"/>
      <c r="B41" s="1" t="s">
        <v>42</v>
      </c>
      <c r="C41" s="1">
        <f>C2/6+1</f>
        <v>7</v>
      </c>
      <c r="D41" s="1">
        <f t="shared" ref="D41:E41" si="15">D2/6+1</f>
        <v>6.833333333333333</v>
      </c>
      <c r="E41" s="1">
        <f t="shared" si="15"/>
        <v>1</v>
      </c>
    </row>
    <row r="43" spans="1:5">
      <c r="A43" s="4" t="s">
        <v>43</v>
      </c>
      <c r="B43" s="1" t="s">
        <v>44</v>
      </c>
      <c r="C43" s="1">
        <v>1.5</v>
      </c>
      <c r="D43" s="1">
        <v>1.5</v>
      </c>
      <c r="E43" s="1">
        <v>1.5</v>
      </c>
    </row>
    <row r="44" spans="1:5">
      <c r="A44" s="5"/>
      <c r="B44" s="1" t="s">
        <v>45</v>
      </c>
      <c r="C44" s="1">
        <v>2.5</v>
      </c>
      <c r="D44" s="1">
        <v>2.5</v>
      </c>
      <c r="E44" s="1">
        <v>2.5</v>
      </c>
    </row>
    <row r="45" spans="1:5">
      <c r="A45" s="5"/>
      <c r="B45" s="1" t="s">
        <v>46</v>
      </c>
      <c r="C45" s="1">
        <v>5</v>
      </c>
      <c r="D45" s="1">
        <v>5</v>
      </c>
      <c r="E45" s="1">
        <v>5</v>
      </c>
    </row>
    <row r="46" spans="1:5">
      <c r="A46" s="5"/>
      <c r="B46" s="1" t="s">
        <v>47</v>
      </c>
      <c r="C46" s="1">
        <f>C25/3+0.5</f>
        <v>7.3</v>
      </c>
      <c r="D46" s="1">
        <f t="shared" ref="D46:E46" si="16">D25/3+0.5</f>
        <v>7.083333333333333</v>
      </c>
      <c r="E46" s="1">
        <f t="shared" si="16"/>
        <v>1.5</v>
      </c>
    </row>
    <row r="47" spans="1:5">
      <c r="A47" s="5"/>
      <c r="B47" s="1" t="s">
        <v>48</v>
      </c>
      <c r="C47" s="1">
        <v>1</v>
      </c>
      <c r="D47" s="1">
        <v>1</v>
      </c>
      <c r="E47" s="1">
        <v>1</v>
      </c>
    </row>
    <row r="48" spans="1:5">
      <c r="A48" s="5"/>
      <c r="B48" s="1" t="s">
        <v>49</v>
      </c>
      <c r="C48" s="1">
        <v>2</v>
      </c>
      <c r="D48" s="1">
        <v>2</v>
      </c>
      <c r="E48" s="1">
        <v>2</v>
      </c>
    </row>
    <row r="49" spans="1:5">
      <c r="A49" s="5"/>
      <c r="B49" s="1" t="s">
        <v>50</v>
      </c>
      <c r="C49" s="1">
        <f>C25/2</f>
        <v>10.199999999999999</v>
      </c>
      <c r="D49" s="1">
        <f t="shared" ref="D49:E49" si="17">D25/2</f>
        <v>9.875</v>
      </c>
      <c r="E49" s="1">
        <f t="shared" si="17"/>
        <v>1.5</v>
      </c>
    </row>
    <row r="50" spans="1:5">
      <c r="A50" s="5"/>
      <c r="B50" s="1" t="s">
        <v>51</v>
      </c>
      <c r="C50" s="1">
        <v>1</v>
      </c>
      <c r="D50" s="1">
        <v>1</v>
      </c>
      <c r="E50" s="1">
        <v>1</v>
      </c>
    </row>
    <row r="51" spans="1:5">
      <c r="A51" s="5"/>
      <c r="B51" s="1" t="s">
        <v>53</v>
      </c>
      <c r="C51" s="1">
        <v>0.5</v>
      </c>
      <c r="D51" s="1">
        <v>0.5</v>
      </c>
      <c r="E51" s="1">
        <v>0.5</v>
      </c>
    </row>
    <row r="52" spans="1:5">
      <c r="A52" s="5"/>
      <c r="B52" s="1" t="s">
        <v>54</v>
      </c>
      <c r="C52" s="1">
        <f>C11/2</f>
        <v>9.5</v>
      </c>
      <c r="D52" s="1">
        <f t="shared" ref="D52:E52" si="18">D11/2</f>
        <v>8.75</v>
      </c>
      <c r="E52" s="1">
        <f t="shared" si="18"/>
        <v>0</v>
      </c>
    </row>
    <row r="53" spans="1:5">
      <c r="A53" s="5"/>
      <c r="B53" s="1" t="s">
        <v>52</v>
      </c>
      <c r="C53" s="1">
        <f>C45</f>
        <v>5</v>
      </c>
      <c r="D53" s="1">
        <f t="shared" ref="D53:E53" si="19">D45</f>
        <v>5</v>
      </c>
      <c r="E53" s="1">
        <f t="shared" si="19"/>
        <v>5</v>
      </c>
    </row>
    <row r="54" spans="1:5">
      <c r="A54" s="5"/>
      <c r="B54" s="1" t="s">
        <v>55</v>
      </c>
      <c r="C54" s="1">
        <f>C21</f>
        <v>24</v>
      </c>
      <c r="D54" s="1">
        <f t="shared" ref="D54:E54" si="20">D21</f>
        <v>26.166666666666668</v>
      </c>
      <c r="E54" s="1">
        <f t="shared" si="20"/>
        <v>-2</v>
      </c>
    </row>
    <row r="55" spans="1:5">
      <c r="A55" s="5"/>
      <c r="B55" s="1" t="s">
        <v>56</v>
      </c>
      <c r="C55" s="1">
        <v>4</v>
      </c>
      <c r="D55" s="1">
        <v>4</v>
      </c>
      <c r="E55" s="1">
        <v>4</v>
      </c>
    </row>
    <row r="56" spans="1:5">
      <c r="A56" s="5"/>
      <c r="B56" s="1" t="s">
        <v>57</v>
      </c>
      <c r="C56" s="1">
        <f>C3/12</f>
        <v>8</v>
      </c>
      <c r="D56" s="1">
        <f t="shared" ref="D56:E56" si="21">D3/12</f>
        <v>8.125</v>
      </c>
      <c r="E56" s="1">
        <f t="shared" si="21"/>
        <v>0</v>
      </c>
    </row>
    <row r="57" spans="1:5">
      <c r="A57" s="5"/>
      <c r="B57" s="1" t="s">
        <v>59</v>
      </c>
      <c r="C57" s="1"/>
      <c r="D57" s="1"/>
      <c r="E57" s="1"/>
    </row>
    <row r="58" spans="1:5">
      <c r="A58" s="7"/>
      <c r="B58" s="1" t="s">
        <v>58</v>
      </c>
      <c r="C58" s="1">
        <v>5</v>
      </c>
      <c r="D58" s="1"/>
      <c r="E58" s="1"/>
    </row>
    <row r="59" spans="1:5">
      <c r="A59" s="7"/>
      <c r="B59" s="1" t="s">
        <v>60</v>
      </c>
      <c r="C59" s="1">
        <f>(C45+C57)-C58-0.5</f>
        <v>-0.5</v>
      </c>
      <c r="D59" s="1">
        <f t="shared" ref="D59:E59" si="22">(D45+D57)-D58-0.5</f>
        <v>4.5</v>
      </c>
      <c r="E59" s="1">
        <f t="shared" si="22"/>
        <v>4.5</v>
      </c>
    </row>
    <row r="60" spans="1:5">
      <c r="A60" s="7"/>
      <c r="B60" s="1" t="s">
        <v>61</v>
      </c>
      <c r="C60" s="1">
        <f>C37/2</f>
        <v>11.7</v>
      </c>
      <c r="D60" s="1">
        <f t="shared" ref="D60:E60" si="23">D37/2</f>
        <v>14.458333333333332</v>
      </c>
      <c r="E60" s="1">
        <f t="shared" si="23"/>
        <v>0</v>
      </c>
    </row>
    <row r="61" spans="1:5">
      <c r="A61" s="7"/>
      <c r="B61" s="1" t="s">
        <v>62</v>
      </c>
      <c r="C61" s="1">
        <v>1</v>
      </c>
      <c r="D61" s="1">
        <v>1</v>
      </c>
      <c r="E61" s="1">
        <v>1</v>
      </c>
    </row>
    <row r="62" spans="1:5">
      <c r="A62" s="7"/>
      <c r="B62" s="1" t="s">
        <v>85</v>
      </c>
      <c r="C62" s="1"/>
      <c r="D62" s="1"/>
      <c r="E62" s="1"/>
    </row>
    <row r="63" spans="1:5">
      <c r="A63" s="7"/>
      <c r="B63" s="1" t="s">
        <v>63</v>
      </c>
      <c r="C63" s="1">
        <f>C62</f>
        <v>0</v>
      </c>
      <c r="D63" s="1">
        <f t="shared" ref="D63:E63" si="24">D62</f>
        <v>0</v>
      </c>
      <c r="E63" s="1">
        <f t="shared" si="24"/>
        <v>0</v>
      </c>
    </row>
    <row r="64" spans="1:5">
      <c r="A64" s="7"/>
      <c r="B64" s="1" t="s">
        <v>65</v>
      </c>
      <c r="C64" s="1"/>
      <c r="D64" s="1"/>
      <c r="E64" s="1"/>
    </row>
    <row r="65" spans="1:5">
      <c r="A65" s="7"/>
      <c r="B65" s="1" t="s">
        <v>64</v>
      </c>
      <c r="C65" s="1">
        <f>C10/2-C64</f>
        <v>18.5</v>
      </c>
      <c r="D65" s="1">
        <f t="shared" ref="D65:E65" si="25">D10/2-D64</f>
        <v>18</v>
      </c>
      <c r="E65" s="1">
        <f t="shared" si="25"/>
        <v>0</v>
      </c>
    </row>
    <row r="66" spans="1:5">
      <c r="A66" s="7"/>
      <c r="B66" s="1" t="s">
        <v>66</v>
      </c>
      <c r="C66" s="1">
        <v>2.5</v>
      </c>
      <c r="D66" s="1">
        <v>2.5</v>
      </c>
      <c r="E66" s="1">
        <v>2.5</v>
      </c>
    </row>
    <row r="67" spans="1:5">
      <c r="A67" s="7"/>
      <c r="B67" s="1" t="s">
        <v>67</v>
      </c>
      <c r="C67" s="1">
        <v>1</v>
      </c>
      <c r="D67" s="1">
        <v>1</v>
      </c>
      <c r="E67" s="1">
        <v>1</v>
      </c>
    </row>
    <row r="68" spans="1:5">
      <c r="A68" s="7"/>
      <c r="B68" s="1" t="s">
        <v>68</v>
      </c>
      <c r="C68" s="1">
        <v>1</v>
      </c>
      <c r="D68" s="1">
        <v>1</v>
      </c>
      <c r="E68" s="1">
        <v>1</v>
      </c>
    </row>
    <row r="69" spans="1:5">
      <c r="A69" s="7"/>
      <c r="B69" s="1" t="s">
        <v>69</v>
      </c>
      <c r="C69" s="1"/>
      <c r="D69" s="1"/>
      <c r="E69" s="1"/>
    </row>
    <row r="70" spans="1:5">
      <c r="A70" s="7"/>
      <c r="B70" s="1" t="s">
        <v>72</v>
      </c>
      <c r="C70" s="1">
        <f>(C4/2+3)/2-1</f>
        <v>18.5</v>
      </c>
      <c r="D70" s="1">
        <f t="shared" ref="D70:E70" si="26">(D4/2+3)/2-1</f>
        <v>20.5</v>
      </c>
      <c r="E70" s="1">
        <f t="shared" si="26"/>
        <v>0.5</v>
      </c>
    </row>
    <row r="71" spans="1:5">
      <c r="A71" s="7"/>
      <c r="B71" s="1" t="s">
        <v>70</v>
      </c>
      <c r="C71" s="1">
        <f>C30+C31</f>
        <v>24.5</v>
      </c>
      <c r="D71" s="1">
        <f t="shared" ref="D71:E71" si="27">D30+D31</f>
        <v>24.34375</v>
      </c>
      <c r="E71" s="1">
        <f t="shared" si="27"/>
        <v>-1</v>
      </c>
    </row>
    <row r="72" spans="1:5">
      <c r="A72" s="7"/>
      <c r="B72" s="1" t="s">
        <v>71</v>
      </c>
      <c r="C72" s="1">
        <f>(C71-C70)/2</f>
        <v>3</v>
      </c>
      <c r="D72" s="1">
        <f t="shared" ref="D72:E72" si="28">(D71-D70)/2</f>
        <v>1.921875</v>
      </c>
      <c r="E72" s="1">
        <f t="shared" si="28"/>
        <v>-0.75</v>
      </c>
    </row>
    <row r="73" spans="1:5">
      <c r="A73" s="7"/>
      <c r="B73" s="1" t="s">
        <v>73</v>
      </c>
      <c r="C73" s="1">
        <f>(C4/2+3)/2+1.5</f>
        <v>21</v>
      </c>
      <c r="D73" s="1">
        <f t="shared" ref="D73:E73" si="29">(D4/2+3)/2+1.5</f>
        <v>23</v>
      </c>
      <c r="E73" s="1">
        <f t="shared" si="29"/>
        <v>3</v>
      </c>
    </row>
    <row r="74" spans="1:5">
      <c r="A74" s="7"/>
      <c r="B74" s="1" t="s">
        <v>74</v>
      </c>
      <c r="C74" s="1">
        <f>C34-C71</f>
        <v>28.5</v>
      </c>
      <c r="D74" s="1">
        <f t="shared" ref="D74:E74" si="30">D34-D71</f>
        <v>28.96875</v>
      </c>
      <c r="E74" s="1">
        <f t="shared" si="30"/>
        <v>-1.5</v>
      </c>
    </row>
    <row r="75" spans="1:5">
      <c r="A75" s="7"/>
      <c r="B75" s="1" t="s">
        <v>75</v>
      </c>
      <c r="C75" s="1">
        <f>(C74-C73)/2-0.5</f>
        <v>3.25</v>
      </c>
      <c r="D75" s="1">
        <f t="shared" ref="D75:E75" si="31">(D74-D73)/2-0.5</f>
        <v>2.484375</v>
      </c>
      <c r="E75" s="1">
        <f t="shared" si="31"/>
        <v>-2.75</v>
      </c>
    </row>
    <row r="76" spans="1:5">
      <c r="A76" s="7"/>
      <c r="B76" s="1" t="s">
        <v>76</v>
      </c>
      <c r="C76" s="1">
        <f>(C74-C73)/2+0.5</f>
        <v>4.25</v>
      </c>
      <c r="D76" s="1">
        <f t="shared" ref="D76:E76" si="32">(D74-D73)/2+0.5</f>
        <v>3.484375</v>
      </c>
      <c r="E76" s="1">
        <f t="shared" si="32"/>
        <v>-1.75</v>
      </c>
    </row>
    <row r="77" spans="1:5">
      <c r="A77" s="7"/>
      <c r="B77" s="1" t="s">
        <v>77</v>
      </c>
      <c r="C77" s="1">
        <f>C4/10</f>
        <v>7.2</v>
      </c>
      <c r="D77" s="1">
        <f t="shared" ref="D77:E77" si="33">D4/10</f>
        <v>8</v>
      </c>
      <c r="E77" s="1">
        <f t="shared" si="33"/>
        <v>0</v>
      </c>
    </row>
    <row r="78" spans="1:5">
      <c r="A78" s="7"/>
      <c r="B78" s="1" t="s">
        <v>78</v>
      </c>
      <c r="C78" s="1">
        <f>C72/2</f>
        <v>1.5</v>
      </c>
      <c r="D78" s="1">
        <f t="shared" ref="D78:E78" si="34">D72/2</f>
        <v>0.9609375</v>
      </c>
      <c r="E78" s="1">
        <f t="shared" si="34"/>
        <v>-0.375</v>
      </c>
    </row>
    <row r="79" spans="1:5">
      <c r="A79" s="7"/>
      <c r="B79" s="1" t="s">
        <v>79</v>
      </c>
      <c r="C79" s="1">
        <f>C8/10-0.5</f>
        <v>3.4</v>
      </c>
      <c r="D79" s="1">
        <f t="shared" ref="D79:E79" si="35">D8/10-0.5</f>
        <v>3</v>
      </c>
      <c r="E79" s="1">
        <f t="shared" si="35"/>
        <v>-0.5</v>
      </c>
    </row>
    <row r="80" spans="1:5">
      <c r="A80" s="7"/>
      <c r="B80" s="1" t="s">
        <v>80</v>
      </c>
      <c r="C80" s="1">
        <v>0.5</v>
      </c>
      <c r="D80" s="1">
        <v>0.5</v>
      </c>
      <c r="E80" s="1">
        <v>0.5</v>
      </c>
    </row>
    <row r="81" spans="1:5">
      <c r="A81" s="7"/>
      <c r="B81" s="1" t="s">
        <v>81</v>
      </c>
      <c r="C81" s="1">
        <f>(C5/2+2)/2-1</f>
        <v>25</v>
      </c>
      <c r="D81" s="1">
        <f t="shared" ref="D81:E81" si="36">(D5/2+2)/2-1</f>
        <v>27</v>
      </c>
      <c r="E81" s="1">
        <f t="shared" si="36"/>
        <v>0</v>
      </c>
    </row>
    <row r="82" spans="1:5">
      <c r="A82" s="7"/>
      <c r="B82" s="1" t="s">
        <v>82</v>
      </c>
      <c r="C82" s="1">
        <v>4</v>
      </c>
      <c r="D82" s="1">
        <v>4</v>
      </c>
      <c r="E82" s="1">
        <v>4</v>
      </c>
    </row>
    <row r="83" spans="1:5">
      <c r="A83" s="7"/>
      <c r="B83" s="1" t="s">
        <v>83</v>
      </c>
      <c r="C83" s="1">
        <f>(C5/2+2)/2+2.5</f>
        <v>28.5</v>
      </c>
      <c r="D83" s="1">
        <f t="shared" ref="D83:E83" si="37">(D5/2+2)/2+2.5</f>
        <v>30.5</v>
      </c>
      <c r="E83" s="1">
        <f t="shared" si="37"/>
        <v>3.5</v>
      </c>
    </row>
    <row r="84" spans="1:5">
      <c r="A84" s="8"/>
      <c r="B84" s="1" t="s">
        <v>84</v>
      </c>
      <c r="C84" s="1">
        <v>1</v>
      </c>
      <c r="D84" s="1">
        <v>1</v>
      </c>
      <c r="E84" s="1">
        <v>1</v>
      </c>
    </row>
  </sheetData>
  <mergeCells count="4">
    <mergeCell ref="A2:A11"/>
    <mergeCell ref="A13:A22"/>
    <mergeCell ref="A24:A41"/>
    <mergeCell ref="A43:A8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2013-09-21T20:12:03Z</dcterms:created>
  <dcterms:modified xsi:type="dcterms:W3CDTF">2013-10-07T14:37:15Z</dcterms:modified>
</cp:coreProperties>
</file>